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18f564c1a6df9d/Documents/Berg/"/>
    </mc:Choice>
  </mc:AlternateContent>
  <xr:revisionPtr revIDLastSave="367" documentId="14_{698E9CF6-B066-43A2-AAD1-32201207DA75}" xr6:coauthVersionLast="47" xr6:coauthVersionMax="47" xr10:uidLastSave="{FB172F8C-7B1D-4F31-B9C2-0CA5FE7CD08C}"/>
  <bookViews>
    <workbookView xWindow="-108" yWindow="-108" windowWidth="30936" windowHeight="16896" xr2:uid="{625F3E62-3A48-4DC0-809C-0E9474B84079}"/>
  </bookViews>
  <sheets>
    <sheet name="Tabelle1" sheetId="1" r:id="rId1"/>
    <sheet name="Tabelle2" sheetId="2" state="hidden" r:id="rId2"/>
  </sheets>
  <definedNames>
    <definedName name="_Hlk23670862" localSheetId="0">Tabelle1!$B$23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4" i="2"/>
  <c r="D8" i="2"/>
  <c r="D7" i="2"/>
  <c r="B2" i="2"/>
  <c r="B10" i="2" s="1"/>
  <c r="B11" i="2" s="1"/>
  <c r="B13" i="2" s="1"/>
  <c r="B17" i="2" l="1"/>
  <c r="C13" i="1" l="1"/>
  <c r="C14" i="1" s="1"/>
  <c r="B18" i="2"/>
</calcChain>
</file>

<file path=xl/sharedStrings.xml><?xml version="1.0" encoding="utf-8"?>
<sst xmlns="http://schemas.openxmlformats.org/spreadsheetml/2006/main" count="57" uniqueCount="54">
  <si>
    <t>Anzahl Personen:</t>
  </si>
  <si>
    <t>Halbtagessatz:</t>
  </si>
  <si>
    <t>Ganztagessatz:</t>
  </si>
  <si>
    <t>Preis Tour:</t>
  </si>
  <si>
    <t>Preis Ausrüstung:</t>
  </si>
  <si>
    <t>Summe:</t>
  </si>
  <si>
    <t>Preise inkl. Ust.</t>
  </si>
  <si>
    <t>Planungspauschale:</t>
  </si>
  <si>
    <t>Wegpauschale (An+Abreise):</t>
  </si>
  <si>
    <t>2.ter BWF Halbtag:</t>
  </si>
  <si>
    <t>2.ter BWF Ganztag:</t>
  </si>
  <si>
    <t>Richtpreiskalkulation für Wanderungen bzw. Schneeschuhwanderung mit steirischwandern</t>
  </si>
  <si>
    <r>
      <t xml:space="preserve">Personenanzahl bzw. Anzahl der Personen, welche ein Ausrüstung im Winter benötigen sind in den </t>
    </r>
    <r>
      <rPr>
        <b/>
        <sz val="11"/>
        <color rgb="FF92D050"/>
        <rFont val="Calibri"/>
        <family val="2"/>
        <scheme val="minor"/>
      </rPr>
      <t>GRÜNEN</t>
    </r>
    <r>
      <rPr>
        <sz val="11"/>
        <color theme="1"/>
        <rFont val="Calibri"/>
        <family val="2"/>
        <scheme val="minor"/>
      </rPr>
      <t xml:space="preserve"> Felder  einzufügen.</t>
    </r>
  </si>
  <si>
    <t>*</t>
  </si>
  <si>
    <t>* Aufgrund der Kleinunternehmerregelung nach § 6 Abs. 1Z 27 UStG erfolgt die Rechnungslegung ohne ausgewiesener Umsatzsteuer!</t>
  </si>
  <si>
    <t>kumuliert Preis pro Person:</t>
  </si>
  <si>
    <t>ab 13 Personen 2 Bergwanderführer (max. 30 Personen)</t>
  </si>
  <si>
    <t>km</t>
  </si>
  <si>
    <t>Die Summe dient als Richtwert für die Angebotskalkulation für Winter- oder Sommerwanderungen.</t>
  </si>
  <si>
    <t>Anzahl Ausrüstung LVS:</t>
  </si>
  <si>
    <t>Ausrüstung Schneeschuhe:</t>
  </si>
  <si>
    <t>Ausrüstung LVS:</t>
  </si>
  <si>
    <t>Eigene Ausrüstung nur wenn Stöcke mit großem Schneetellern bzw. Qualitäts-/Markenschneeschuhe und Marken-LVS vorhanden (LVS…Lawinen-SET).</t>
  </si>
  <si>
    <t>Anzahl erfoderliche  Schneeschuhe inkl. Stöcke:</t>
  </si>
  <si>
    <t>An- bzw. Abfahrt:</t>
  </si>
  <si>
    <t>Entspricht der Anreise+Abreise des BWF zum Ausgangspunkt. Richtwert 50km. Wird dann entsprechend kalkuliert.</t>
  </si>
  <si>
    <t>Die Gesamtsumme wird abhängig der Tour für die tatsächliche Veranstaltung auf Anfrage neu kalkuliert.</t>
  </si>
  <si>
    <t>Firmendaten:</t>
  </si>
  <si>
    <t>Kontaktdaten:</t>
  </si>
  <si>
    <t>Bankdaten Bank 99:</t>
  </si>
  <si>
    <t>steirischwandern e.U.</t>
  </si>
  <si>
    <t>steirischwandern</t>
  </si>
  <si>
    <t>office@steirischwandern.at</t>
  </si>
  <si>
    <t>IBAN: AT95 1912 0000 9316 8611</t>
  </si>
  <si>
    <t>8670 Krieglach</t>
  </si>
  <si>
    <t>www.steierischwandern.at</t>
  </si>
  <si>
    <t>BIC: SPBAAWWXXX</t>
  </si>
  <si>
    <t>UID: ATU74100439</t>
  </si>
  <si>
    <t>www.facebook.com/steirischwandern</t>
  </si>
  <si>
    <t>+436803319386</t>
  </si>
  <si>
    <t>Preise für jede weitere Person ab 10:</t>
  </si>
  <si>
    <t>Anzahl Personen &gt; 10:</t>
  </si>
  <si>
    <t>Summe Preis weitere Person:</t>
  </si>
  <si>
    <t>Nur WINTER.  12.- pro Set</t>
  </si>
  <si>
    <t>Nur WINTER.  18.- pro Set</t>
  </si>
  <si>
    <t>ganztags</t>
  </si>
  <si>
    <t>halbtags</t>
  </si>
  <si>
    <t>Auswahl DropDown-Menü. Halbtags =&gt; Wanderungen bis ca. 3h</t>
  </si>
  <si>
    <t>halbtages oder ganztages Wanderungen:</t>
  </si>
  <si>
    <r>
      <t>*</t>
    </r>
    <r>
      <rPr>
        <sz val="10"/>
        <color theme="1"/>
        <rFont val="Calibri"/>
        <family val="2"/>
        <scheme val="minor"/>
      </rPr>
      <t xml:space="preserve"> Preis inkl. Planungs-, An- und Abreisepauschale (innerhalb ca. 25 km Standort Bergwanderführer).</t>
    </r>
  </si>
  <si>
    <t>Zusätzlich Kosten über für An- und Abreise durch längere Anreise möglich.</t>
  </si>
  <si>
    <t>Mehrtagestouren auf Anfrage.</t>
  </si>
  <si>
    <t>Berghaussiedlung 2</t>
  </si>
  <si>
    <t>gültig ab 16.08.2023 und bis auf Widerruf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</si>
</sst>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&quot; km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5" fillId="3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44" fontId="3" fillId="4" borderId="0" xfId="1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2217420</xdr:colOff>
      <xdr:row>21</xdr:row>
      <xdr:rowOff>41910</xdr:rowOff>
    </xdr:from>
    <xdr:to>
      <xdr:col>4</xdr:col>
      <xdr:colOff>4191000</xdr:colOff>
      <xdr:row>26</xdr:row>
      <xdr:rowOff>114300</xdr:rowOff>
    </xdr:to>
    <xdr:pic>
      <xdr:nvPicPr>
        <xdr:cNvPr id="2" name="Grafik 30">
          <a:extLst>
            <a:ext uri="{FF2B5EF4-FFF2-40B4-BE49-F238E27FC236}">
              <a16:creationId xmlns:a16="http://schemas.microsoft.com/office/drawing/2014/main" id="{DCFC55BE-3653-CE65-09A2-F1A1A89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760" y="3760470"/>
          <a:ext cx="1973580" cy="986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steirischwandern" TargetMode="External"/><Relationship Id="rId2" Type="http://schemas.openxmlformats.org/officeDocument/2006/relationships/hyperlink" Target="http://www.steierischwandern.at/" TargetMode="External"/><Relationship Id="rId1" Type="http://schemas.openxmlformats.org/officeDocument/2006/relationships/hyperlink" Target="mailto:office@steirischwandern.a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EF36-EBD4-4249-9F36-80090FCCA4FD}">
  <sheetPr codeName="Tabelle1"/>
  <dimension ref="A1:E28"/>
  <sheetViews>
    <sheetView showGridLines="0" tabSelected="1" zoomScaleNormal="100" workbookViewId="0">
      <selection activeCell="C7" sqref="C7:C10"/>
    </sheetView>
  </sheetViews>
  <sheetFormatPr baseColWidth="10" defaultColWidth="10.6640625" defaultRowHeight="14.4" x14ac:dyDescent="0.3"/>
  <cols>
    <col min="1" max="1" width="8.6640625" customWidth="1"/>
    <col min="2" max="2" width="30.77734375" customWidth="1"/>
    <col min="3" max="3" width="11.6640625" customWidth="1"/>
    <col min="4" max="4" width="23" customWidth="1"/>
    <col min="5" max="5" width="69.5546875" customWidth="1"/>
    <col min="7" max="7" width="14.33203125" bestFit="1" customWidth="1"/>
  </cols>
  <sheetData>
    <row r="1" spans="1:5" x14ac:dyDescent="0.3">
      <c r="A1" s="4"/>
      <c r="B1" s="4"/>
      <c r="C1" s="4"/>
      <c r="D1" s="4"/>
      <c r="E1" s="4"/>
    </row>
    <row r="2" spans="1:5" ht="25.8" x14ac:dyDescent="0.5">
      <c r="A2" s="22" t="s">
        <v>11</v>
      </c>
      <c r="B2" s="22"/>
      <c r="C2" s="22"/>
      <c r="D2" s="22"/>
      <c r="E2" s="22"/>
    </row>
    <row r="3" spans="1:5" x14ac:dyDescent="0.3">
      <c r="A3" s="23" t="s">
        <v>53</v>
      </c>
      <c r="B3" s="23"/>
      <c r="C3" s="23"/>
      <c r="D3" s="23"/>
      <c r="E3" s="23"/>
    </row>
    <row r="4" spans="1:5" x14ac:dyDescent="0.3">
      <c r="A4" s="23" t="s">
        <v>12</v>
      </c>
      <c r="B4" s="23"/>
      <c r="C4" s="23"/>
      <c r="D4" s="23"/>
      <c r="E4" s="23"/>
    </row>
    <row r="5" spans="1:5" x14ac:dyDescent="0.3">
      <c r="A5" s="23" t="s">
        <v>22</v>
      </c>
      <c r="B5" s="23"/>
      <c r="C5" s="23"/>
      <c r="D5" s="23"/>
      <c r="E5" s="23"/>
    </row>
    <row r="6" spans="1:5" x14ac:dyDescent="0.3">
      <c r="A6" s="4"/>
      <c r="B6" s="4"/>
      <c r="C6" s="4"/>
      <c r="D6" s="4"/>
      <c r="E6" s="4"/>
    </row>
    <row r="7" spans="1:5" ht="15.6" x14ac:dyDescent="0.3">
      <c r="A7" s="24" t="s">
        <v>0</v>
      </c>
      <c r="B7" s="24"/>
      <c r="C7" s="8">
        <v>20</v>
      </c>
      <c r="D7" s="21" t="s">
        <v>16</v>
      </c>
      <c r="E7" s="21"/>
    </row>
    <row r="8" spans="1:5" ht="15.6" x14ac:dyDescent="0.3">
      <c r="A8" s="24" t="s">
        <v>23</v>
      </c>
      <c r="B8" s="24"/>
      <c r="C8" s="8">
        <v>0</v>
      </c>
      <c r="D8" s="21" t="s">
        <v>43</v>
      </c>
      <c r="E8" s="21"/>
    </row>
    <row r="9" spans="1:5" ht="15.6" x14ac:dyDescent="0.3">
      <c r="A9" s="24" t="s">
        <v>19</v>
      </c>
      <c r="B9" s="24"/>
      <c r="C9" s="8">
        <v>0</v>
      </c>
      <c r="D9" s="21" t="s">
        <v>44</v>
      </c>
      <c r="E9" s="21"/>
    </row>
    <row r="10" spans="1:5" ht="15.6" x14ac:dyDescent="0.3">
      <c r="A10" s="24" t="s">
        <v>48</v>
      </c>
      <c r="B10" s="24"/>
      <c r="C10" s="8" t="s">
        <v>45</v>
      </c>
      <c r="D10" s="21" t="s">
        <v>47</v>
      </c>
      <c r="E10" s="21"/>
    </row>
    <row r="11" spans="1:5" ht="15.6" hidden="1" x14ac:dyDescent="0.3">
      <c r="A11" s="24" t="s">
        <v>24</v>
      </c>
      <c r="B11" s="24"/>
      <c r="C11" s="11"/>
      <c r="D11" s="21" t="s">
        <v>25</v>
      </c>
      <c r="E11" s="21"/>
    </row>
    <row r="12" spans="1:5" ht="9" customHeight="1" x14ac:dyDescent="0.3">
      <c r="A12" s="5"/>
      <c r="B12" s="5"/>
      <c r="C12" s="4"/>
      <c r="D12" s="12"/>
      <c r="E12" s="12"/>
    </row>
    <row r="13" spans="1:5" ht="15.6" x14ac:dyDescent="0.3">
      <c r="A13" s="25" t="s">
        <v>5</v>
      </c>
      <c r="B13" s="25"/>
      <c r="C13" s="9">
        <f>Tabelle2!B17</f>
        <v>625</v>
      </c>
      <c r="D13" s="20" t="s">
        <v>49</v>
      </c>
      <c r="E13" s="20"/>
    </row>
    <row r="14" spans="1:5" ht="15.6" x14ac:dyDescent="0.3">
      <c r="A14" s="25" t="s">
        <v>15</v>
      </c>
      <c r="B14" s="25"/>
      <c r="C14" s="9">
        <f>C13/C7</f>
        <v>31.25</v>
      </c>
      <c r="D14" s="20" t="s">
        <v>13</v>
      </c>
      <c r="E14" s="20"/>
    </row>
    <row r="15" spans="1:5" ht="15.6" x14ac:dyDescent="0.3">
      <c r="A15" s="4"/>
      <c r="B15" s="7"/>
      <c r="C15" s="7"/>
      <c r="D15" s="7"/>
      <c r="E15" s="7"/>
    </row>
    <row r="16" spans="1:5" ht="15.6" x14ac:dyDescent="0.3">
      <c r="A16" s="20" t="s">
        <v>18</v>
      </c>
      <c r="B16" s="20"/>
      <c r="C16" s="20"/>
      <c r="D16" s="20"/>
      <c r="E16" s="20"/>
    </row>
    <row r="17" spans="1:5" ht="15.6" x14ac:dyDescent="0.3">
      <c r="A17" s="20" t="s">
        <v>50</v>
      </c>
      <c r="B17" s="20"/>
      <c r="C17" s="20"/>
      <c r="D17" s="20"/>
      <c r="E17" s="20"/>
    </row>
    <row r="18" spans="1:5" ht="15.6" x14ac:dyDescent="0.3">
      <c r="A18" s="20" t="s">
        <v>26</v>
      </c>
      <c r="B18" s="20"/>
      <c r="C18" s="20"/>
      <c r="D18" s="20"/>
      <c r="E18" s="20"/>
    </row>
    <row r="19" spans="1:5" ht="15.6" x14ac:dyDescent="0.3">
      <c r="A19" s="20" t="s">
        <v>51</v>
      </c>
      <c r="B19" s="20"/>
      <c r="C19" s="20"/>
      <c r="D19" s="20"/>
      <c r="E19" s="20"/>
    </row>
    <row r="20" spans="1:5" ht="15.6" x14ac:dyDescent="0.3">
      <c r="A20" s="6"/>
      <c r="B20" s="6"/>
      <c r="C20" s="6"/>
      <c r="D20" s="6"/>
      <c r="E20" s="6"/>
    </row>
    <row r="21" spans="1:5" x14ac:dyDescent="0.3">
      <c r="A21" s="21" t="s">
        <v>14</v>
      </c>
      <c r="B21" s="21"/>
      <c r="C21" s="21"/>
      <c r="D21" s="21"/>
      <c r="E21" s="21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13" t="s">
        <v>27</v>
      </c>
      <c r="C23" s="13" t="s">
        <v>28</v>
      </c>
      <c r="D23" s="14"/>
      <c r="E23" s="13" t="s">
        <v>29</v>
      </c>
    </row>
    <row r="24" spans="1:5" x14ac:dyDescent="0.3">
      <c r="A24" s="4"/>
      <c r="B24" s="13" t="s">
        <v>30</v>
      </c>
      <c r="C24" s="15" t="s">
        <v>39</v>
      </c>
      <c r="D24" s="16"/>
      <c r="E24" s="13" t="s">
        <v>31</v>
      </c>
    </row>
    <row r="25" spans="1:5" x14ac:dyDescent="0.3">
      <c r="A25" s="4"/>
      <c r="B25" s="13" t="s">
        <v>52</v>
      </c>
      <c r="C25" s="17" t="s">
        <v>32</v>
      </c>
      <c r="D25" s="18"/>
      <c r="E25" s="13" t="s">
        <v>33</v>
      </c>
    </row>
    <row r="26" spans="1:5" x14ac:dyDescent="0.3">
      <c r="A26" s="4"/>
      <c r="B26" s="13" t="s">
        <v>34</v>
      </c>
      <c r="C26" s="17" t="s">
        <v>35</v>
      </c>
      <c r="D26" s="18"/>
      <c r="E26" s="13" t="s">
        <v>36</v>
      </c>
    </row>
    <row r="27" spans="1:5" x14ac:dyDescent="0.3">
      <c r="A27" s="4"/>
      <c r="B27" s="13" t="s">
        <v>37</v>
      </c>
      <c r="C27" s="17" t="s">
        <v>38</v>
      </c>
      <c r="D27" s="18"/>
      <c r="E27" s="19"/>
    </row>
    <row r="28" spans="1:5" ht="10.199999999999999" customHeight="1" x14ac:dyDescent="0.3">
      <c r="A28" s="4"/>
      <c r="B28" s="13"/>
      <c r="C28" s="17"/>
      <c r="D28" s="18"/>
      <c r="E28" s="19"/>
    </row>
  </sheetData>
  <sheetProtection algorithmName="SHA-512" hashValue="MuiId+ZqKxx4rE2fpEPyXKVCtNQiB20ZFHfnYMllwBUpdx4Fug3yGBS9NnANolMPFsxP0uH1cj5jhgOSl93Dtg==" saltValue="RUPQuZYgkm/MQCp/B3Hf7g==" spinCount="100000" sheet="1" objects="1" scenarios="1" selectLockedCells="1"/>
  <protectedRanges>
    <protectedRange sqref="C7:C10" name="Bereich1"/>
  </protectedRanges>
  <mergeCells count="23">
    <mergeCell ref="A21:E21"/>
    <mergeCell ref="A2:E2"/>
    <mergeCell ref="A3:E3"/>
    <mergeCell ref="A4:E4"/>
    <mergeCell ref="A5:E5"/>
    <mergeCell ref="A16:E16"/>
    <mergeCell ref="A17:E17"/>
    <mergeCell ref="D14:E14"/>
    <mergeCell ref="A7:B7"/>
    <mergeCell ref="A8:B8"/>
    <mergeCell ref="A9:B9"/>
    <mergeCell ref="A10:B10"/>
    <mergeCell ref="A11:B11"/>
    <mergeCell ref="A13:B13"/>
    <mergeCell ref="A14:B14"/>
    <mergeCell ref="D13:E13"/>
    <mergeCell ref="A19:E19"/>
    <mergeCell ref="D7:E7"/>
    <mergeCell ref="D8:E8"/>
    <mergeCell ref="D9:E9"/>
    <mergeCell ref="D10:E10"/>
    <mergeCell ref="D11:E11"/>
    <mergeCell ref="A18:E18"/>
  </mergeCells>
  <hyperlinks>
    <hyperlink ref="C25" r:id="rId1" display="mailto:office@steirischwandern.at" xr:uid="{4898D5D9-8EDA-4799-AF7C-AB904BBFE556}"/>
    <hyperlink ref="C26" r:id="rId2" display="http://www.steierischwandern.at/" xr:uid="{C58D5208-5784-4285-A3CB-8ACC12D854E1}"/>
    <hyperlink ref="C27" r:id="rId3" display="http://www.facebook.com/steirischwandern" xr:uid="{68B4C8D9-9C67-47EB-B48F-949FDABB13D1}"/>
  </hyperlink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F9A6EF-ACDB-4674-B586-BA1AD8A489E4}">
          <x14:formula1>
            <xm:f>Tabelle2!$E$5:$E$6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A45E-4FCC-4DC8-B151-B38C04CF442D}">
  <sheetPr codeName="Tabelle2"/>
  <dimension ref="A2:E26"/>
  <sheetViews>
    <sheetView workbookViewId="0">
      <selection activeCell="D16" sqref="D16"/>
    </sheetView>
  </sheetViews>
  <sheetFormatPr baseColWidth="10" defaultColWidth="10.6640625" defaultRowHeight="14.4" x14ac:dyDescent="0.3"/>
  <cols>
    <col min="1" max="1" width="31" bestFit="1" customWidth="1"/>
  </cols>
  <sheetData>
    <row r="2" spans="1:5" x14ac:dyDescent="0.3">
      <c r="A2" t="s">
        <v>0</v>
      </c>
      <c r="B2">
        <f>Tabelle1!C7</f>
        <v>20</v>
      </c>
    </row>
    <row r="3" spans="1:5" x14ac:dyDescent="0.3">
      <c r="A3" t="s">
        <v>20</v>
      </c>
      <c r="B3" s="2">
        <v>12</v>
      </c>
    </row>
    <row r="4" spans="1:5" x14ac:dyDescent="0.3">
      <c r="A4" t="s">
        <v>21</v>
      </c>
      <c r="B4" s="2">
        <v>18</v>
      </c>
    </row>
    <row r="5" spans="1:5" x14ac:dyDescent="0.3">
      <c r="A5" t="s">
        <v>1</v>
      </c>
      <c r="B5" s="2">
        <v>170</v>
      </c>
      <c r="E5" t="s">
        <v>45</v>
      </c>
    </row>
    <row r="6" spans="1:5" x14ac:dyDescent="0.3">
      <c r="A6" t="s">
        <v>2</v>
      </c>
      <c r="B6" s="2">
        <v>250</v>
      </c>
      <c r="C6" s="3"/>
      <c r="E6" t="s">
        <v>46</v>
      </c>
    </row>
    <row r="7" spans="1:5" x14ac:dyDescent="0.3">
      <c r="A7" t="s">
        <v>9</v>
      </c>
      <c r="B7" s="2">
        <v>100</v>
      </c>
      <c r="C7">
        <v>13</v>
      </c>
      <c r="D7">
        <f>IF(B3&gt;12,B7,0)</f>
        <v>0</v>
      </c>
    </row>
    <row r="8" spans="1:5" x14ac:dyDescent="0.3">
      <c r="A8" t="s">
        <v>10</v>
      </c>
      <c r="B8" s="2">
        <v>150</v>
      </c>
      <c r="D8">
        <f>IF(B5&gt;12,B8,0)</f>
        <v>150</v>
      </c>
    </row>
    <row r="9" spans="1:5" x14ac:dyDescent="0.3">
      <c r="A9" t="s">
        <v>40</v>
      </c>
      <c r="B9" s="2">
        <v>15</v>
      </c>
    </row>
    <row r="10" spans="1:5" x14ac:dyDescent="0.3">
      <c r="A10" t="s">
        <v>41</v>
      </c>
      <c r="B10">
        <f>B2-10</f>
        <v>10</v>
      </c>
    </row>
    <row r="11" spans="1:5" x14ac:dyDescent="0.3">
      <c r="A11" t="s">
        <v>42</v>
      </c>
      <c r="B11" s="3">
        <f>B10*B9</f>
        <v>150</v>
      </c>
    </row>
    <row r="13" spans="1:5" x14ac:dyDescent="0.3">
      <c r="A13" s="1" t="s">
        <v>3</v>
      </c>
      <c r="B13" s="2">
        <f>IF(AND(Tabelle1!C10="halbtags",Tabelle1!C7&lt;C7),Tabelle2!B5,IF(AND(Tabelle1!C10="ganztags",Tabelle1!C7&lt;C7),Tabelle2!B6,IF(AND(Tabelle1!C10="halbtags",Tabelle1!C7&gt;=C7),Tabelle2!B5+Tabelle2!B7,IF(AND(Tabelle1!C10="ganztags",Tabelle1!C7&gt;=C7),Tabelle2!B6+Tabelle2!B8,0))))+IF(Tabelle1!C7&gt;20,(Tabelle1!C7-20)*10,0)+B11</f>
        <v>550</v>
      </c>
    </row>
    <row r="14" spans="1:5" x14ac:dyDescent="0.3">
      <c r="A14" s="1" t="s">
        <v>4</v>
      </c>
      <c r="B14" s="3">
        <f>Tabelle1!C8*Tabelle2!B3+Tabelle1!C9*Tabelle2!B4</f>
        <v>0</v>
      </c>
    </row>
    <row r="15" spans="1:5" x14ac:dyDescent="0.3">
      <c r="A15" s="1" t="s">
        <v>7</v>
      </c>
      <c r="B15" s="2">
        <v>50</v>
      </c>
      <c r="D15" s="10" t="s">
        <v>17</v>
      </c>
    </row>
    <row r="16" spans="1:5" x14ac:dyDescent="0.3">
      <c r="A16" s="1" t="s">
        <v>8</v>
      </c>
      <c r="B16" s="2">
        <f>C16*D16</f>
        <v>25</v>
      </c>
      <c r="C16">
        <v>0.5</v>
      </c>
      <c r="D16" s="10">
        <v>50</v>
      </c>
    </row>
    <row r="17" spans="1:3" x14ac:dyDescent="0.3">
      <c r="A17" s="1" t="s">
        <v>5</v>
      </c>
      <c r="B17" s="3">
        <f>SUM(B13:B16)</f>
        <v>625</v>
      </c>
      <c r="C17" t="s">
        <v>6</v>
      </c>
    </row>
    <row r="18" spans="1:3" x14ac:dyDescent="0.3">
      <c r="B18" s="3">
        <f>B17/B2</f>
        <v>31.25</v>
      </c>
    </row>
    <row r="26" spans="1:3" x14ac:dyDescent="0.3">
      <c r="A26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Tabelle1!_Hlk23670862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Kurt Maierhofer</cp:lastModifiedBy>
  <cp:lastPrinted>2021-11-26T18:42:42Z</cp:lastPrinted>
  <dcterms:created xsi:type="dcterms:W3CDTF">2020-02-27T09:50:27Z</dcterms:created>
  <dcterms:modified xsi:type="dcterms:W3CDTF">2023-11-12T19:06:17Z</dcterms:modified>
</cp:coreProperties>
</file>